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30920" windowHeight="193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5" i="1" l="1"/>
  <c r="A93" i="1"/>
  <c r="E93" i="1"/>
  <c r="D64" i="1"/>
  <c r="A92" i="1"/>
  <c r="E92" i="1"/>
  <c r="D63" i="1"/>
  <c r="A91" i="1"/>
  <c r="E91" i="1"/>
  <c r="D62" i="1"/>
  <c r="A90" i="1"/>
  <c r="E90" i="1"/>
  <c r="D61" i="1"/>
  <c r="A89" i="1"/>
  <c r="E89" i="1"/>
  <c r="D60" i="1"/>
  <c r="A88" i="1"/>
  <c r="E88" i="1"/>
  <c r="D59" i="1"/>
  <c r="A87" i="1"/>
  <c r="E87" i="1"/>
  <c r="D58" i="1"/>
  <c r="A86" i="1"/>
  <c r="E86" i="1"/>
  <c r="D57" i="1"/>
  <c r="A85" i="1"/>
  <c r="E85" i="1"/>
  <c r="D56" i="1"/>
  <c r="A84" i="1"/>
  <c r="E84" i="1"/>
  <c r="D55" i="1"/>
  <c r="A83" i="1"/>
  <c r="E83" i="1"/>
  <c r="D54" i="1"/>
  <c r="A82" i="1"/>
  <c r="E82" i="1"/>
  <c r="D53" i="1"/>
  <c r="A81" i="1"/>
  <c r="E81" i="1"/>
  <c r="D52" i="1"/>
  <c r="A80" i="1"/>
  <c r="E80" i="1"/>
  <c r="D51" i="1"/>
  <c r="A79" i="1"/>
  <c r="E79" i="1"/>
  <c r="D50" i="1"/>
  <c r="A78" i="1"/>
  <c r="E78" i="1"/>
  <c r="D49" i="1"/>
  <c r="A77" i="1"/>
  <c r="E77" i="1"/>
  <c r="D48" i="1"/>
  <c r="A76" i="1"/>
  <c r="E76" i="1"/>
  <c r="D47" i="1"/>
  <c r="A75" i="1"/>
  <c r="E75" i="1"/>
  <c r="D46" i="1"/>
  <c r="A74" i="1"/>
  <c r="E74" i="1"/>
  <c r="D45" i="1"/>
  <c r="A73" i="1"/>
  <c r="E73" i="1"/>
  <c r="D44" i="1"/>
  <c r="A72" i="1"/>
  <c r="E72" i="1"/>
  <c r="D43" i="1"/>
  <c r="A71" i="1"/>
  <c r="E71" i="1"/>
  <c r="D42" i="1"/>
  <c r="A70" i="1"/>
  <c r="E70" i="1"/>
  <c r="D41" i="1"/>
  <c r="A69" i="1"/>
  <c r="E69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B37" i="1"/>
  <c r="B36" i="1"/>
  <c r="B35" i="1"/>
</calcChain>
</file>

<file path=xl/sharedStrings.xml><?xml version="1.0" encoding="utf-8"?>
<sst xmlns="http://schemas.openxmlformats.org/spreadsheetml/2006/main" count="17" uniqueCount="16">
  <si>
    <t>Temperature</t>
  </si>
  <si>
    <t>Resistance</t>
  </si>
  <si>
    <t>Voltage divider</t>
  </si>
  <si>
    <t>sensor</t>
  </si>
  <si>
    <t>Voltage</t>
  </si>
  <si>
    <t>Should be</t>
  </si>
  <si>
    <t>lin temp</t>
  </si>
  <si>
    <t>exp temp</t>
  </si>
  <si>
    <t>resistance</t>
  </si>
  <si>
    <t>temperature</t>
  </si>
  <si>
    <t>Tim Mikkelsen</t>
  </si>
  <si>
    <t>spreadsheet to calculate formula for hot tub sensor remote control</t>
  </si>
  <si>
    <t>modified lin temp  y=-70.625x+136.27</t>
  </si>
  <si>
    <t>mod lin tmp</t>
  </si>
  <si>
    <t>mod exp tmp</t>
  </si>
  <si>
    <t>modified exp tmp   y = 156* e^ -.888x)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</si>
</sst>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2"/>
      <color theme="1"/>
      <name val="Calibri"/>
      <family val="2"/>
      <scheme val="minor"/>
    </font>
    <font>
      <sz val="11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4" fillId="0" borderId="0" xfId="0" applyFont="1"/>
    <xf numFmtId="164" fontId="0" fillId="0" borderId="0" xfId="0" applyNumberFormat="1"/>
    <xf numFmtId="165" fontId="0" fillId="0" borderId="0" xfId="0" applyNumberFormat="1"/>
    <xf numFmtId="164" fontId="1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15" fontId="0" fillId="0" borderId="0" xfId="0" applyNumberFormat="1"/>
  </cellXfs>
  <cellStyles count="1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0130173920567621"/>
                  <c:y val="0.18808870570866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2400"/>
                  </a:pPr>
                  <a:endParaRPr lang="en-US"/>
                </a:p>
              </c:txPr>
            </c:trendlineLbl>
          </c:trendline>
          <c:xVal>
            <c:numRef>
              <c:f>Sheet1!$A$6:$A$30</c:f>
              <c:numCache>
                <c:formatCode>General</c:formatCode>
                <c:ptCount val="25"/>
                <c:pt idx="0">
                  <c:v>48840.0</c:v>
                </c:pt>
                <c:pt idx="1">
                  <c:v>46680.0</c:v>
                </c:pt>
                <c:pt idx="2">
                  <c:v>44610.0</c:v>
                </c:pt>
                <c:pt idx="3">
                  <c:v>42630.0</c:v>
                </c:pt>
                <c:pt idx="4">
                  <c:v>40770.0</c:v>
                </c:pt>
                <c:pt idx="5">
                  <c:v>39000.0</c:v>
                </c:pt>
                <c:pt idx="6">
                  <c:v>37290.0</c:v>
                </c:pt>
                <c:pt idx="7">
                  <c:v>35700.0</c:v>
                </c:pt>
                <c:pt idx="8">
                  <c:v>34170.0</c:v>
                </c:pt>
                <c:pt idx="9">
                  <c:v>32700.0</c:v>
                </c:pt>
                <c:pt idx="10">
                  <c:v>30000.0</c:v>
                </c:pt>
                <c:pt idx="11">
                  <c:v>28740.0</c:v>
                </c:pt>
                <c:pt idx="12">
                  <c:v>27540.0</c:v>
                </c:pt>
                <c:pt idx="13">
                  <c:v>26400.0</c:v>
                </c:pt>
                <c:pt idx="14">
                  <c:v>25311.0</c:v>
                </c:pt>
                <c:pt idx="15">
                  <c:v>24270.0</c:v>
                </c:pt>
                <c:pt idx="16">
                  <c:v>22329.0</c:v>
                </c:pt>
                <c:pt idx="17">
                  <c:v>21429.0</c:v>
                </c:pt>
                <c:pt idx="18">
                  <c:v>20571.0</c:v>
                </c:pt>
                <c:pt idx="19">
                  <c:v>19740.0</c:v>
                </c:pt>
                <c:pt idx="20">
                  <c:v>18960.0</c:v>
                </c:pt>
                <c:pt idx="21">
                  <c:v>18210.0</c:v>
                </c:pt>
                <c:pt idx="22">
                  <c:v>17490.0</c:v>
                </c:pt>
                <c:pt idx="23">
                  <c:v>16800.0</c:v>
                </c:pt>
                <c:pt idx="24">
                  <c:v>16149.0</c:v>
                </c:pt>
              </c:numCache>
            </c:numRef>
          </c:xVal>
          <c:yVal>
            <c:numRef>
              <c:f>Sheet1!$B$6:$B$30</c:f>
              <c:numCache>
                <c:formatCode>General</c:formatCode>
                <c:ptCount val="25"/>
                <c:pt idx="0">
                  <c:v>59.0</c:v>
                </c:pt>
                <c:pt idx="1">
                  <c:v>60.8</c:v>
                </c:pt>
                <c:pt idx="2">
                  <c:v>62.6</c:v>
                </c:pt>
                <c:pt idx="3">
                  <c:v>64.4</c:v>
                </c:pt>
                <c:pt idx="4">
                  <c:v>66.2</c:v>
                </c:pt>
                <c:pt idx="5">
                  <c:v>68.0</c:v>
                </c:pt>
                <c:pt idx="6">
                  <c:v>69.8</c:v>
                </c:pt>
                <c:pt idx="7">
                  <c:v>71.6</c:v>
                </c:pt>
                <c:pt idx="8">
                  <c:v>73.4</c:v>
                </c:pt>
                <c:pt idx="9">
                  <c:v>75.2</c:v>
                </c:pt>
                <c:pt idx="10">
                  <c:v>77.0</c:v>
                </c:pt>
                <c:pt idx="11">
                  <c:v>78.8</c:v>
                </c:pt>
                <c:pt idx="12">
                  <c:v>80.6</c:v>
                </c:pt>
                <c:pt idx="13">
                  <c:v>82.4</c:v>
                </c:pt>
                <c:pt idx="14">
                  <c:v>84.2</c:v>
                </c:pt>
                <c:pt idx="15">
                  <c:v>87.8</c:v>
                </c:pt>
                <c:pt idx="16">
                  <c:v>89.0</c:v>
                </c:pt>
                <c:pt idx="17">
                  <c:v>91.4</c:v>
                </c:pt>
                <c:pt idx="18">
                  <c:v>93.2</c:v>
                </c:pt>
                <c:pt idx="19">
                  <c:v>95.0</c:v>
                </c:pt>
                <c:pt idx="20">
                  <c:v>96.8</c:v>
                </c:pt>
                <c:pt idx="21">
                  <c:v>98.6</c:v>
                </c:pt>
                <c:pt idx="22">
                  <c:v>100.4</c:v>
                </c:pt>
                <c:pt idx="23">
                  <c:v>102.2</c:v>
                </c:pt>
                <c:pt idx="24">
                  <c:v>104.0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874760"/>
        <c:axId val="2124877672"/>
      </c:scatterChart>
      <c:valAx>
        <c:axId val="2124874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4877672"/>
        <c:crosses val="autoZero"/>
        <c:crossBetween val="midCat"/>
      </c:valAx>
      <c:valAx>
        <c:axId val="2124877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8747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0174874102275677"/>
                  <c:y val="0.20738641732283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2400"/>
                  </a:pPr>
                  <a:endParaRPr lang="en-US"/>
                </a:p>
              </c:txPr>
            </c:trendlineLbl>
          </c:trendline>
          <c:xVal>
            <c:numRef>
              <c:f>Sheet1!$D$41:$D$65</c:f>
              <c:numCache>
                <c:formatCode>0.000</c:formatCode>
                <c:ptCount val="25"/>
                <c:pt idx="0">
                  <c:v>1.08285407148616</c:v>
                </c:pt>
                <c:pt idx="1">
                  <c:v>1.050204526861194</c:v>
                </c:pt>
                <c:pt idx="2">
                  <c:v>1.018000138303022</c:v>
                </c:pt>
                <c:pt idx="3">
                  <c:v>0.986321250788754</c:v>
                </c:pt>
                <c:pt idx="4">
                  <c:v>0.955750515024508</c:v>
                </c:pt>
                <c:pt idx="5">
                  <c:v>0.925899280575539</c:v>
                </c:pt>
                <c:pt idx="6">
                  <c:v>0.896328938742807</c:v>
                </c:pt>
                <c:pt idx="7">
                  <c:v>0.868165070007369</c:v>
                </c:pt>
                <c:pt idx="8">
                  <c:v>0.840433778042781</c:v>
                </c:pt>
                <c:pt idx="9">
                  <c:v>0.813187641296157</c:v>
                </c:pt>
                <c:pt idx="10">
                  <c:v>0.761538461538461</c:v>
                </c:pt>
                <c:pt idx="11">
                  <c:v>0.736694112164051</c:v>
                </c:pt>
                <c:pt idx="12">
                  <c:v>0.712576446604987</c:v>
                </c:pt>
                <c:pt idx="13">
                  <c:v>0.689240506329114</c:v>
                </c:pt>
                <c:pt idx="14">
                  <c:v>0.666552018577778</c:v>
                </c:pt>
                <c:pt idx="15">
                  <c:v>0.644491832300636</c:v>
                </c:pt>
                <c:pt idx="16">
                  <c:v>0.602356759231253</c:v>
                </c:pt>
                <c:pt idx="17">
                  <c:v>0.582362532838119</c:v>
                </c:pt>
                <c:pt idx="18">
                  <c:v>0.563023446765806</c:v>
                </c:pt>
                <c:pt idx="19">
                  <c:v>0.544028728912644</c:v>
                </c:pt>
                <c:pt idx="20">
                  <c:v>0.52595830531271</c:v>
                </c:pt>
                <c:pt idx="21">
                  <c:v>0.508358006936807</c:v>
                </c:pt>
                <c:pt idx="22">
                  <c:v>0.4912503191761</c:v>
                </c:pt>
                <c:pt idx="23">
                  <c:v>0.474657534246575</c:v>
                </c:pt>
                <c:pt idx="24">
                  <c:v>0.458821858130505</c:v>
                </c:pt>
              </c:numCache>
            </c:numRef>
          </c:xVal>
          <c:yVal>
            <c:numRef>
              <c:f>Sheet1!$E$41:$E$65</c:f>
              <c:numCache>
                <c:formatCode>General</c:formatCode>
                <c:ptCount val="25"/>
                <c:pt idx="0">
                  <c:v>59.0</c:v>
                </c:pt>
                <c:pt idx="1">
                  <c:v>60.8</c:v>
                </c:pt>
                <c:pt idx="2">
                  <c:v>62.6</c:v>
                </c:pt>
                <c:pt idx="3">
                  <c:v>64.4</c:v>
                </c:pt>
                <c:pt idx="4">
                  <c:v>66.2</c:v>
                </c:pt>
                <c:pt idx="5">
                  <c:v>68.0</c:v>
                </c:pt>
                <c:pt idx="6">
                  <c:v>69.8</c:v>
                </c:pt>
                <c:pt idx="7">
                  <c:v>71.6</c:v>
                </c:pt>
                <c:pt idx="8">
                  <c:v>73.4</c:v>
                </c:pt>
                <c:pt idx="9">
                  <c:v>75.2</c:v>
                </c:pt>
                <c:pt idx="10">
                  <c:v>77.0</c:v>
                </c:pt>
                <c:pt idx="11">
                  <c:v>78.8</c:v>
                </c:pt>
                <c:pt idx="12">
                  <c:v>80.6</c:v>
                </c:pt>
                <c:pt idx="13">
                  <c:v>82.4</c:v>
                </c:pt>
                <c:pt idx="14">
                  <c:v>84.2</c:v>
                </c:pt>
                <c:pt idx="15">
                  <c:v>87.8</c:v>
                </c:pt>
                <c:pt idx="16">
                  <c:v>89.0</c:v>
                </c:pt>
                <c:pt idx="17">
                  <c:v>91.4</c:v>
                </c:pt>
                <c:pt idx="18">
                  <c:v>93.2</c:v>
                </c:pt>
                <c:pt idx="19">
                  <c:v>95.0</c:v>
                </c:pt>
                <c:pt idx="20">
                  <c:v>96.8</c:v>
                </c:pt>
                <c:pt idx="21">
                  <c:v>98.6</c:v>
                </c:pt>
                <c:pt idx="22">
                  <c:v>100.4</c:v>
                </c:pt>
                <c:pt idx="23">
                  <c:v>102.2</c:v>
                </c:pt>
                <c:pt idx="24">
                  <c:v>104.0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909720"/>
        <c:axId val="2124912680"/>
      </c:scatterChart>
      <c:valAx>
        <c:axId val="2124909720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2124912680"/>
        <c:crosses val="autoZero"/>
        <c:crossBetween val="midCat"/>
      </c:valAx>
      <c:valAx>
        <c:axId val="2124912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9097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exp"/>
            <c:dispRSqr val="0"/>
            <c:dispEq val="0"/>
          </c:trendline>
          <c:trendline>
            <c:trendlineType val="exp"/>
            <c:dispRSqr val="1"/>
            <c:dispEq val="1"/>
            <c:trendlineLbl>
              <c:layout>
                <c:manualLayout>
                  <c:x val="-0.185870323323813"/>
                  <c:y val="0.21603363468455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2400"/>
                  </a:pPr>
                  <a:endParaRPr lang="en-US"/>
                </a:p>
              </c:txPr>
            </c:trendlineLbl>
          </c:trendline>
          <c:xVal>
            <c:numRef>
              <c:f>Sheet1!$D$41:$D$65</c:f>
              <c:numCache>
                <c:formatCode>0.000</c:formatCode>
                <c:ptCount val="25"/>
                <c:pt idx="0">
                  <c:v>1.08285407148616</c:v>
                </c:pt>
                <c:pt idx="1">
                  <c:v>1.050204526861194</c:v>
                </c:pt>
                <c:pt idx="2">
                  <c:v>1.018000138303022</c:v>
                </c:pt>
                <c:pt idx="3">
                  <c:v>0.986321250788754</c:v>
                </c:pt>
                <c:pt idx="4">
                  <c:v>0.955750515024508</c:v>
                </c:pt>
                <c:pt idx="5">
                  <c:v>0.925899280575539</c:v>
                </c:pt>
                <c:pt idx="6">
                  <c:v>0.896328938742807</c:v>
                </c:pt>
                <c:pt idx="7">
                  <c:v>0.868165070007369</c:v>
                </c:pt>
                <c:pt idx="8">
                  <c:v>0.840433778042781</c:v>
                </c:pt>
                <c:pt idx="9">
                  <c:v>0.813187641296157</c:v>
                </c:pt>
                <c:pt idx="10">
                  <c:v>0.761538461538461</c:v>
                </c:pt>
                <c:pt idx="11">
                  <c:v>0.736694112164051</c:v>
                </c:pt>
                <c:pt idx="12">
                  <c:v>0.712576446604987</c:v>
                </c:pt>
                <c:pt idx="13">
                  <c:v>0.689240506329114</c:v>
                </c:pt>
                <c:pt idx="14">
                  <c:v>0.666552018577778</c:v>
                </c:pt>
                <c:pt idx="15">
                  <c:v>0.644491832300636</c:v>
                </c:pt>
                <c:pt idx="16">
                  <c:v>0.602356759231253</c:v>
                </c:pt>
                <c:pt idx="17">
                  <c:v>0.582362532838119</c:v>
                </c:pt>
                <c:pt idx="18">
                  <c:v>0.563023446765806</c:v>
                </c:pt>
                <c:pt idx="19">
                  <c:v>0.544028728912644</c:v>
                </c:pt>
                <c:pt idx="20">
                  <c:v>0.52595830531271</c:v>
                </c:pt>
                <c:pt idx="21">
                  <c:v>0.508358006936807</c:v>
                </c:pt>
                <c:pt idx="22">
                  <c:v>0.4912503191761</c:v>
                </c:pt>
                <c:pt idx="23">
                  <c:v>0.474657534246575</c:v>
                </c:pt>
                <c:pt idx="24">
                  <c:v>0.458821858130505</c:v>
                </c:pt>
              </c:numCache>
            </c:numRef>
          </c:xVal>
          <c:yVal>
            <c:numRef>
              <c:f>Sheet1!$E$41:$E$65</c:f>
              <c:numCache>
                <c:formatCode>General</c:formatCode>
                <c:ptCount val="25"/>
                <c:pt idx="0">
                  <c:v>59.0</c:v>
                </c:pt>
                <c:pt idx="1">
                  <c:v>60.8</c:v>
                </c:pt>
                <c:pt idx="2">
                  <c:v>62.6</c:v>
                </c:pt>
                <c:pt idx="3">
                  <c:v>64.4</c:v>
                </c:pt>
                <c:pt idx="4">
                  <c:v>66.2</c:v>
                </c:pt>
                <c:pt idx="5">
                  <c:v>68.0</c:v>
                </c:pt>
                <c:pt idx="6">
                  <c:v>69.8</c:v>
                </c:pt>
                <c:pt idx="7">
                  <c:v>71.6</c:v>
                </c:pt>
                <c:pt idx="8">
                  <c:v>73.4</c:v>
                </c:pt>
                <c:pt idx="9">
                  <c:v>75.2</c:v>
                </c:pt>
                <c:pt idx="10">
                  <c:v>77.0</c:v>
                </c:pt>
                <c:pt idx="11">
                  <c:v>78.8</c:v>
                </c:pt>
                <c:pt idx="12">
                  <c:v>80.6</c:v>
                </c:pt>
                <c:pt idx="13">
                  <c:v>82.4</c:v>
                </c:pt>
                <c:pt idx="14">
                  <c:v>84.2</c:v>
                </c:pt>
                <c:pt idx="15">
                  <c:v>87.8</c:v>
                </c:pt>
                <c:pt idx="16">
                  <c:v>89.0</c:v>
                </c:pt>
                <c:pt idx="17">
                  <c:v>91.4</c:v>
                </c:pt>
                <c:pt idx="18">
                  <c:v>93.2</c:v>
                </c:pt>
                <c:pt idx="19">
                  <c:v>95.0</c:v>
                </c:pt>
                <c:pt idx="20">
                  <c:v>96.8</c:v>
                </c:pt>
                <c:pt idx="21">
                  <c:v>98.6</c:v>
                </c:pt>
                <c:pt idx="22">
                  <c:v>100.4</c:v>
                </c:pt>
                <c:pt idx="23">
                  <c:v>102.2</c:v>
                </c:pt>
                <c:pt idx="24">
                  <c:v>104.0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944040"/>
        <c:axId val="2124947000"/>
      </c:scatterChart>
      <c:valAx>
        <c:axId val="2124944040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2124947000"/>
        <c:crosses val="autoZero"/>
        <c:crossBetween val="midCat"/>
      </c:valAx>
      <c:valAx>
        <c:axId val="2124947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9440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13</xdr:col>
      <xdr:colOff>0</xdr:colOff>
      <xdr:row>30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13</xdr:col>
      <xdr:colOff>0</xdr:colOff>
      <xdr:row>65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39</xdr:row>
      <xdr:rowOff>139700</xdr:rowOff>
    </xdr:from>
    <xdr:to>
      <xdr:col>21</xdr:col>
      <xdr:colOff>558800</xdr:colOff>
      <xdr:row>65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showRuler="0" workbookViewId="0">
      <selection activeCell="A4" sqref="A4"/>
    </sheetView>
  </sheetViews>
  <sheetFormatPr baseColWidth="10" defaultRowHeight="15" x14ac:dyDescent="0"/>
  <cols>
    <col min="3" max="3" width="10.83203125" style="4"/>
  </cols>
  <sheetData>
    <row r="1" spans="1:2">
      <c r="A1" t="s">
        <v>10</v>
      </c>
    </row>
    <row r="2" spans="1:2">
      <c r="A2" t="s">
        <v>11</v>
      </c>
    </row>
    <row r="3" spans="1:2">
      <c r="A3" s="7">
        <v>42823</v>
      </c>
    </row>
    <row r="5" spans="1:2" ht="16" thickBot="1">
      <c r="A5" t="s">
        <v>8</v>
      </c>
      <c r="B5" t="s">
        <v>9</v>
      </c>
    </row>
    <row r="6" spans="1:2" ht="16" thickBot="1">
      <c r="A6" s="1">
        <v>48840</v>
      </c>
      <c r="B6" s="1">
        <v>59</v>
      </c>
    </row>
    <row r="7" spans="1:2" ht="16" thickBot="1">
      <c r="A7" s="1">
        <v>46680</v>
      </c>
      <c r="B7" s="1">
        <v>60.8</v>
      </c>
    </row>
    <row r="8" spans="1:2" ht="16" thickBot="1">
      <c r="A8" s="1">
        <v>44610</v>
      </c>
      <c r="B8" s="1">
        <v>62.6</v>
      </c>
    </row>
    <row r="9" spans="1:2" ht="16" thickBot="1">
      <c r="A9" s="1">
        <v>42630</v>
      </c>
      <c r="B9" s="1">
        <v>64.400000000000006</v>
      </c>
    </row>
    <row r="10" spans="1:2" ht="16" thickBot="1">
      <c r="A10" s="1">
        <v>40770</v>
      </c>
      <c r="B10" s="1">
        <v>66.2</v>
      </c>
    </row>
    <row r="11" spans="1:2" ht="16" thickBot="1">
      <c r="A11" s="1">
        <v>39000</v>
      </c>
      <c r="B11" s="1">
        <v>68</v>
      </c>
    </row>
    <row r="12" spans="1:2" ht="16" thickBot="1">
      <c r="A12" s="1">
        <v>37290</v>
      </c>
      <c r="B12" s="1">
        <v>69.8</v>
      </c>
    </row>
    <row r="13" spans="1:2" ht="16" thickBot="1">
      <c r="A13" s="1">
        <v>35700</v>
      </c>
      <c r="B13" s="1">
        <v>71.599999999999994</v>
      </c>
    </row>
    <row r="14" spans="1:2" ht="16" thickBot="1">
      <c r="A14" s="1">
        <v>34170</v>
      </c>
      <c r="B14" s="1">
        <v>73.400000000000006</v>
      </c>
    </row>
    <row r="15" spans="1:2" ht="16" thickBot="1">
      <c r="A15" s="1">
        <v>32700</v>
      </c>
      <c r="B15" s="1">
        <v>75.2</v>
      </c>
    </row>
    <row r="16" spans="1:2" ht="16" thickBot="1">
      <c r="A16" s="1">
        <v>30000</v>
      </c>
      <c r="B16" s="1">
        <v>77</v>
      </c>
    </row>
    <row r="17" spans="1:2" ht="16" thickBot="1">
      <c r="A17" s="1">
        <v>28740</v>
      </c>
      <c r="B17" s="1">
        <v>78.8</v>
      </c>
    </row>
    <row r="18" spans="1:2" ht="16" thickBot="1">
      <c r="A18" s="1">
        <v>27540</v>
      </c>
      <c r="B18" s="1">
        <v>80.599999999999994</v>
      </c>
    </row>
    <row r="19" spans="1:2" ht="16" thickBot="1">
      <c r="A19" s="1">
        <v>26400</v>
      </c>
      <c r="B19" s="1">
        <v>82.4</v>
      </c>
    </row>
    <row r="20" spans="1:2" ht="16" thickBot="1">
      <c r="A20" s="1">
        <v>25311</v>
      </c>
      <c r="B20" s="1">
        <v>84.2</v>
      </c>
    </row>
    <row r="21" spans="1:2" ht="16" thickBot="1">
      <c r="A21" s="1">
        <v>24270</v>
      </c>
      <c r="B21" s="1">
        <v>87.8</v>
      </c>
    </row>
    <row r="22" spans="1:2" ht="16" thickBot="1">
      <c r="A22" s="1">
        <v>22329</v>
      </c>
      <c r="B22" s="1">
        <v>89</v>
      </c>
    </row>
    <row r="23" spans="1:2" ht="16" thickBot="1">
      <c r="A23" s="1">
        <v>21429</v>
      </c>
      <c r="B23" s="1">
        <v>91.4</v>
      </c>
    </row>
    <row r="24" spans="1:2" ht="16" thickBot="1">
      <c r="A24" s="1">
        <v>20571</v>
      </c>
      <c r="B24" s="1">
        <v>93.2</v>
      </c>
    </row>
    <row r="25" spans="1:2" ht="16" thickBot="1">
      <c r="A25" s="1">
        <v>19740</v>
      </c>
      <c r="B25" s="1">
        <v>95</v>
      </c>
    </row>
    <row r="26" spans="1:2" ht="16" thickBot="1">
      <c r="A26" s="1">
        <v>18960</v>
      </c>
      <c r="B26" s="1">
        <v>96.8</v>
      </c>
    </row>
    <row r="27" spans="1:2" ht="16" thickBot="1">
      <c r="A27" s="1">
        <v>18210</v>
      </c>
      <c r="B27" s="1">
        <v>98.6</v>
      </c>
    </row>
    <row r="28" spans="1:2" ht="16" thickBot="1">
      <c r="A28" s="1">
        <v>17490</v>
      </c>
      <c r="B28" s="1">
        <v>100.4</v>
      </c>
    </row>
    <row r="29" spans="1:2" ht="16" thickBot="1">
      <c r="A29" s="1">
        <v>16800</v>
      </c>
      <c r="B29" s="1">
        <v>102.2</v>
      </c>
    </row>
    <row r="30" spans="1:2" ht="16" thickBot="1">
      <c r="A30" s="1">
        <v>16149</v>
      </c>
      <c r="B30" s="1">
        <v>104</v>
      </c>
    </row>
    <row r="34" spans="1:5">
      <c r="A34" t="s">
        <v>1</v>
      </c>
      <c r="B34" t="s">
        <v>0</v>
      </c>
    </row>
    <row r="35" spans="1:5">
      <c r="A35">
        <v>16000</v>
      </c>
      <c r="B35">
        <f>A35*(-0.0014)+121.16</f>
        <v>98.759999999999991</v>
      </c>
    </row>
    <row r="36" spans="1:5">
      <c r="A36">
        <v>33000</v>
      </c>
      <c r="B36">
        <f>A36*(-0.0014)+121.16</f>
        <v>74.959999999999994</v>
      </c>
    </row>
    <row r="37" spans="1:5">
      <c r="A37" s="2">
        <v>50000</v>
      </c>
      <c r="B37">
        <f>A37*(-0.0014)+121.16</f>
        <v>51.16</v>
      </c>
    </row>
    <row r="40" spans="1:5" ht="16" thickBot="1">
      <c r="A40" t="s">
        <v>2</v>
      </c>
      <c r="B40" t="s">
        <v>2</v>
      </c>
      <c r="C40" t="s">
        <v>3</v>
      </c>
      <c r="D40" s="4">
        <v>3.3</v>
      </c>
    </row>
    <row r="41" spans="1:5" ht="16" thickBot="1">
      <c r="A41" s="1">
        <v>59</v>
      </c>
      <c r="B41">
        <v>100000</v>
      </c>
      <c r="C41" s="1">
        <v>48840</v>
      </c>
      <c r="D41" s="4">
        <f>$D$40*(C41/(B41+C41))</f>
        <v>1.0828540714861596</v>
      </c>
      <c r="E41" s="1">
        <v>59</v>
      </c>
    </row>
    <row r="42" spans="1:5" ht="16" thickBot="1">
      <c r="A42" s="1">
        <v>60.8</v>
      </c>
      <c r="B42">
        <v>100000</v>
      </c>
      <c r="C42" s="1">
        <v>46680</v>
      </c>
      <c r="D42" s="4">
        <f t="shared" ref="D42:D65" si="0">$D$40*(C42/(B42+C42))</f>
        <v>1.0502045268611944</v>
      </c>
      <c r="E42" s="1">
        <v>60.8</v>
      </c>
    </row>
    <row r="43" spans="1:5" ht="16" thickBot="1">
      <c r="A43" s="1">
        <v>62.6</v>
      </c>
      <c r="B43">
        <v>100000</v>
      </c>
      <c r="C43" s="1">
        <v>44610</v>
      </c>
      <c r="D43" s="4">
        <f t="shared" si="0"/>
        <v>1.0180001383030217</v>
      </c>
      <c r="E43" s="1">
        <v>62.6</v>
      </c>
    </row>
    <row r="44" spans="1:5" ht="16" thickBot="1">
      <c r="A44" s="1">
        <v>64.400000000000006</v>
      </c>
      <c r="B44">
        <v>100000</v>
      </c>
      <c r="C44" s="1">
        <v>42630</v>
      </c>
      <c r="D44" s="4">
        <f t="shared" si="0"/>
        <v>0.9863212507887541</v>
      </c>
      <c r="E44" s="1">
        <v>64.400000000000006</v>
      </c>
    </row>
    <row r="45" spans="1:5" ht="16" thickBot="1">
      <c r="A45" s="1">
        <v>66.2</v>
      </c>
      <c r="B45">
        <v>100000</v>
      </c>
      <c r="C45" s="1">
        <v>40770</v>
      </c>
      <c r="D45" s="4">
        <f t="shared" si="0"/>
        <v>0.95575051502450803</v>
      </c>
      <c r="E45" s="1">
        <v>66.2</v>
      </c>
    </row>
    <row r="46" spans="1:5" ht="16" thickBot="1">
      <c r="A46" s="1">
        <v>68</v>
      </c>
      <c r="B46">
        <v>100000</v>
      </c>
      <c r="C46" s="1">
        <v>39000</v>
      </c>
      <c r="D46" s="4">
        <f t="shared" si="0"/>
        <v>0.9258992805755395</v>
      </c>
      <c r="E46" s="1">
        <v>68</v>
      </c>
    </row>
    <row r="47" spans="1:5" ht="16" thickBot="1">
      <c r="A47" s="1">
        <v>69.8</v>
      </c>
      <c r="B47">
        <v>100000</v>
      </c>
      <c r="C47" s="1">
        <v>37290</v>
      </c>
      <c r="D47" s="4">
        <f t="shared" si="0"/>
        <v>0.89632893874280706</v>
      </c>
      <c r="E47" s="1">
        <v>69.8</v>
      </c>
    </row>
    <row r="48" spans="1:5" ht="16" thickBot="1">
      <c r="A48" s="1">
        <v>71.599999999999994</v>
      </c>
      <c r="B48">
        <v>100000</v>
      </c>
      <c r="C48" s="1">
        <v>35700</v>
      </c>
      <c r="D48" s="4">
        <f t="shared" si="0"/>
        <v>0.86816507000736909</v>
      </c>
      <c r="E48" s="1">
        <v>71.599999999999994</v>
      </c>
    </row>
    <row r="49" spans="1:5" ht="16" thickBot="1">
      <c r="A49" s="1">
        <v>73.400000000000006</v>
      </c>
      <c r="B49">
        <v>100000</v>
      </c>
      <c r="C49" s="1">
        <v>34170</v>
      </c>
      <c r="D49" s="4">
        <f t="shared" si="0"/>
        <v>0.84043377804278152</v>
      </c>
      <c r="E49" s="1">
        <v>73.400000000000006</v>
      </c>
    </row>
    <row r="50" spans="1:5" ht="16" thickBot="1">
      <c r="A50" s="1">
        <v>75.2</v>
      </c>
      <c r="B50">
        <v>100000</v>
      </c>
      <c r="C50" s="1">
        <v>32700</v>
      </c>
      <c r="D50" s="4">
        <f t="shared" si="0"/>
        <v>0.81318764129615673</v>
      </c>
      <c r="E50" s="1">
        <v>75.2</v>
      </c>
    </row>
    <row r="51" spans="1:5" ht="16" thickBot="1">
      <c r="A51" s="1">
        <v>77</v>
      </c>
      <c r="B51">
        <v>100000</v>
      </c>
      <c r="C51" s="1">
        <v>30000</v>
      </c>
      <c r="D51" s="4">
        <f t="shared" si="0"/>
        <v>0.7615384615384615</v>
      </c>
      <c r="E51" s="1">
        <v>77</v>
      </c>
    </row>
    <row r="52" spans="1:5" ht="16" thickBot="1">
      <c r="A52" s="1">
        <v>78.8</v>
      </c>
      <c r="B52">
        <v>100000</v>
      </c>
      <c r="C52" s="1">
        <v>28740</v>
      </c>
      <c r="D52" s="4">
        <f t="shared" si="0"/>
        <v>0.73669411216405145</v>
      </c>
      <c r="E52" s="1">
        <v>78.8</v>
      </c>
    </row>
    <row r="53" spans="1:5" ht="16" thickBot="1">
      <c r="A53" s="1">
        <v>80.599999999999994</v>
      </c>
      <c r="B53">
        <v>100000</v>
      </c>
      <c r="C53" s="1">
        <v>27540</v>
      </c>
      <c r="D53" s="4">
        <f t="shared" si="0"/>
        <v>0.71257644660498665</v>
      </c>
      <c r="E53" s="1">
        <v>80.599999999999994</v>
      </c>
    </row>
    <row r="54" spans="1:5" ht="16" thickBot="1">
      <c r="A54" s="1">
        <v>82.4</v>
      </c>
      <c r="B54">
        <v>100000</v>
      </c>
      <c r="C54" s="1">
        <v>26400</v>
      </c>
      <c r="D54" s="4">
        <f t="shared" si="0"/>
        <v>0.68924050632911393</v>
      </c>
      <c r="E54" s="1">
        <v>82.4</v>
      </c>
    </row>
    <row r="55" spans="1:5" ht="16" thickBot="1">
      <c r="A55" s="1">
        <v>84.2</v>
      </c>
      <c r="B55">
        <v>100000</v>
      </c>
      <c r="C55" s="1">
        <v>25311</v>
      </c>
      <c r="D55" s="4">
        <f t="shared" si="0"/>
        <v>0.66655201857777846</v>
      </c>
      <c r="E55" s="1">
        <v>84.2</v>
      </c>
    </row>
    <row r="56" spans="1:5" ht="16" thickBot="1">
      <c r="A56" s="1">
        <v>87.8</v>
      </c>
      <c r="B56">
        <v>100000</v>
      </c>
      <c r="C56" s="1">
        <v>24270</v>
      </c>
      <c r="D56" s="4">
        <f t="shared" si="0"/>
        <v>0.64449183230063567</v>
      </c>
      <c r="E56" s="1">
        <v>87.8</v>
      </c>
    </row>
    <row r="57" spans="1:5" ht="16" thickBot="1">
      <c r="A57" s="1">
        <v>89</v>
      </c>
      <c r="B57">
        <v>100000</v>
      </c>
      <c r="C57" s="1">
        <v>22329</v>
      </c>
      <c r="D57" s="4">
        <f t="shared" si="0"/>
        <v>0.60235675923125331</v>
      </c>
      <c r="E57" s="1">
        <v>89</v>
      </c>
    </row>
    <row r="58" spans="1:5" ht="16" thickBot="1">
      <c r="A58" s="1">
        <v>91.4</v>
      </c>
      <c r="B58">
        <v>100000</v>
      </c>
      <c r="C58" s="1">
        <v>21429</v>
      </c>
      <c r="D58" s="4">
        <f t="shared" si="0"/>
        <v>0.58236253283811934</v>
      </c>
      <c r="E58" s="1">
        <v>91.4</v>
      </c>
    </row>
    <row r="59" spans="1:5" ht="16" thickBot="1">
      <c r="A59" s="1">
        <v>93.2</v>
      </c>
      <c r="B59">
        <v>100000</v>
      </c>
      <c r="C59" s="1">
        <v>20571</v>
      </c>
      <c r="D59" s="4">
        <f t="shared" si="0"/>
        <v>0.56302344676580607</v>
      </c>
      <c r="E59" s="1">
        <v>93.2</v>
      </c>
    </row>
    <row r="60" spans="1:5" ht="16" thickBot="1">
      <c r="A60" s="1">
        <v>95</v>
      </c>
      <c r="B60">
        <v>100000</v>
      </c>
      <c r="C60" s="1">
        <v>19740</v>
      </c>
      <c r="D60" s="4">
        <f t="shared" si="0"/>
        <v>0.54402872891264409</v>
      </c>
      <c r="E60" s="1">
        <v>95</v>
      </c>
    </row>
    <row r="61" spans="1:5" ht="16" thickBot="1">
      <c r="A61" s="1">
        <v>96.8</v>
      </c>
      <c r="B61">
        <v>100000</v>
      </c>
      <c r="C61" s="1">
        <v>18960</v>
      </c>
      <c r="D61" s="4">
        <f t="shared" si="0"/>
        <v>0.52595830531271004</v>
      </c>
      <c r="E61" s="1">
        <v>96.8</v>
      </c>
    </row>
    <row r="62" spans="1:5" ht="16" thickBot="1">
      <c r="A62" s="1">
        <v>98.6</v>
      </c>
      <c r="B62">
        <v>100000</v>
      </c>
      <c r="C62" s="1">
        <v>18210</v>
      </c>
      <c r="D62" s="4">
        <f t="shared" si="0"/>
        <v>0.50835800693680733</v>
      </c>
      <c r="E62" s="1">
        <v>98.6</v>
      </c>
    </row>
    <row r="63" spans="1:5" ht="16" thickBot="1">
      <c r="A63" s="1">
        <v>100.4</v>
      </c>
      <c r="B63">
        <v>100000</v>
      </c>
      <c r="C63" s="1">
        <v>17490</v>
      </c>
      <c r="D63" s="4">
        <f t="shared" si="0"/>
        <v>0.49125031917610001</v>
      </c>
      <c r="E63" s="1">
        <v>100.4</v>
      </c>
    </row>
    <row r="64" spans="1:5" ht="16" thickBot="1">
      <c r="A64" s="1">
        <v>102.2</v>
      </c>
      <c r="B64">
        <v>100000</v>
      </c>
      <c r="C64" s="1">
        <v>16800</v>
      </c>
      <c r="D64" s="4">
        <f t="shared" si="0"/>
        <v>0.47465753424657531</v>
      </c>
      <c r="E64" s="1">
        <v>102.2</v>
      </c>
    </row>
    <row r="65" spans="1:6" ht="16" thickBot="1">
      <c r="A65" s="1">
        <v>104</v>
      </c>
      <c r="B65">
        <v>100000</v>
      </c>
      <c r="C65" s="1">
        <v>16149</v>
      </c>
      <c r="D65" s="4">
        <f t="shared" si="0"/>
        <v>0.45882185813050474</v>
      </c>
      <c r="E65" s="1">
        <v>104</v>
      </c>
    </row>
    <row r="68" spans="1:6" ht="16" thickBot="1">
      <c r="A68" s="6" t="s">
        <v>4</v>
      </c>
      <c r="B68" s="6" t="s">
        <v>6</v>
      </c>
      <c r="C68" s="6" t="s">
        <v>13</v>
      </c>
      <c r="D68" s="4" t="s">
        <v>7</v>
      </c>
      <c r="E68" s="4" t="s">
        <v>14</v>
      </c>
      <c r="F68" s="6" t="s">
        <v>5</v>
      </c>
    </row>
    <row r="69" spans="1:6" ht="16" thickBot="1">
      <c r="A69" s="4">
        <f>D41</f>
        <v>1.0828540714861596</v>
      </c>
      <c r="B69" s="3">
        <f>($A69*(-70.6255)) +133.27</f>
        <v>56.792889774254235</v>
      </c>
      <c r="C69" s="3">
        <f>($A69*(-70.6255)) +136.27</f>
        <v>59.792889774254235</v>
      </c>
      <c r="D69" s="3">
        <f>EXP($A69*(-0.888))*153.98</f>
        <v>58.865095469690992</v>
      </c>
      <c r="E69" s="3">
        <f>EXP($A69*(-0.888))*156</f>
        <v>59.63732233583449</v>
      </c>
      <c r="F69" s="5">
        <v>59</v>
      </c>
    </row>
    <row r="70" spans="1:6" ht="16" thickBot="1">
      <c r="A70" s="4">
        <f t="shared" ref="A70:A93" si="1">D42</f>
        <v>1.0502045268611944</v>
      </c>
      <c r="B70" s="3">
        <f t="shared" ref="B70:B93" si="2">($A70*(-70.6255)) +133.27</f>
        <v>59.098780188164724</v>
      </c>
      <c r="C70" s="3">
        <f t="shared" ref="C70:C93" si="3">($A70*(-70.6255)) +136.27</f>
        <v>62.098780188164724</v>
      </c>
      <c r="D70" s="3">
        <f t="shared" ref="D70:D93" si="4">EXP($A70*(-0.888))*153.98</f>
        <v>60.596740469531134</v>
      </c>
      <c r="E70" s="3">
        <f t="shared" ref="E70:E93" si="5">EXP($A70*(-0.888))*156</f>
        <v>61.391684070962839</v>
      </c>
      <c r="F70" s="5">
        <v>60.8</v>
      </c>
    </row>
    <row r="71" spans="1:6" ht="16" thickBot="1">
      <c r="A71" s="4">
        <f t="shared" si="1"/>
        <v>1.0180001383030217</v>
      </c>
      <c r="B71" s="3">
        <f t="shared" si="2"/>
        <v>61.373231232279949</v>
      </c>
      <c r="C71" s="3">
        <f t="shared" si="3"/>
        <v>64.373231232279949</v>
      </c>
      <c r="D71" s="3">
        <f t="shared" si="4"/>
        <v>62.354671992618279</v>
      </c>
      <c r="E71" s="3">
        <f t="shared" si="5"/>
        <v>63.172677171375845</v>
      </c>
      <c r="F71" s="5">
        <v>62.6</v>
      </c>
    </row>
    <row r="72" spans="1:6" ht="16" thickBot="1">
      <c r="A72" s="4">
        <f t="shared" si="1"/>
        <v>0.9863212507887541</v>
      </c>
      <c r="B72" s="3">
        <f t="shared" si="2"/>
        <v>63.610568502418857</v>
      </c>
      <c r="C72" s="3">
        <f t="shared" si="3"/>
        <v>66.610568502418857</v>
      </c>
      <c r="D72" s="3">
        <f t="shared" si="4"/>
        <v>64.133667057516661</v>
      </c>
      <c r="E72" s="3">
        <f t="shared" si="5"/>
        <v>64.975010137502267</v>
      </c>
      <c r="F72" s="5">
        <v>64.400000000000006</v>
      </c>
    </row>
    <row r="73" spans="1:6" ht="16" thickBot="1">
      <c r="A73" s="4">
        <f t="shared" si="1"/>
        <v>0.95575051502450803</v>
      </c>
      <c r="B73" s="3">
        <f t="shared" si="2"/>
        <v>65.769642001136617</v>
      </c>
      <c r="C73" s="3">
        <f t="shared" si="3"/>
        <v>68.769642001136617</v>
      </c>
      <c r="D73" s="3">
        <f t="shared" si="4"/>
        <v>65.898538683681238</v>
      </c>
      <c r="E73" s="3">
        <f t="shared" si="5"/>
        <v>66.763034385337534</v>
      </c>
      <c r="F73" s="5">
        <v>66.2</v>
      </c>
    </row>
    <row r="74" spans="1:6" ht="16" thickBot="1">
      <c r="A74" s="4">
        <f t="shared" si="1"/>
        <v>0.9258992805755395</v>
      </c>
      <c r="B74" s="3">
        <f t="shared" si="2"/>
        <v>67.877900359712243</v>
      </c>
      <c r="C74" s="3">
        <f t="shared" si="3"/>
        <v>70.877900359712243</v>
      </c>
      <c r="D74" s="3">
        <f t="shared" si="4"/>
        <v>67.668728658751618</v>
      </c>
      <c r="E74" s="3">
        <f t="shared" si="5"/>
        <v>68.556446751300513</v>
      </c>
      <c r="F74" s="5">
        <v>68</v>
      </c>
    </row>
    <row r="75" spans="1:6" ht="16" thickBot="1">
      <c r="A75" s="4">
        <f t="shared" si="1"/>
        <v>0.89632893874280706</v>
      </c>
      <c r="B75" s="3">
        <f t="shared" si="2"/>
        <v>69.966320536819893</v>
      </c>
      <c r="C75" s="3">
        <f t="shared" si="3"/>
        <v>72.966320536819893</v>
      </c>
      <c r="D75" s="3">
        <f t="shared" si="4"/>
        <v>69.469140073810379</v>
      </c>
      <c r="E75" s="3">
        <f t="shared" si="5"/>
        <v>70.380477019836476</v>
      </c>
      <c r="F75" s="5">
        <v>69.8</v>
      </c>
    </row>
    <row r="76" spans="1:6" ht="16" thickBot="1">
      <c r="A76" s="4">
        <f t="shared" si="1"/>
        <v>0.86816507000736909</v>
      </c>
      <c r="B76" s="3">
        <f t="shared" si="2"/>
        <v>71.955407848194568</v>
      </c>
      <c r="C76" s="3">
        <f t="shared" si="3"/>
        <v>74.955407848194568</v>
      </c>
      <c r="D76" s="3">
        <f t="shared" si="4"/>
        <v>71.228437493997177</v>
      </c>
      <c r="E76" s="3">
        <f t="shared" si="5"/>
        <v>72.162853935988835</v>
      </c>
      <c r="F76" s="5">
        <v>71.599999999999994</v>
      </c>
    </row>
    <row r="77" spans="1:6" ht="16" thickBot="1">
      <c r="A77" s="4">
        <f t="shared" si="1"/>
        <v>0.84043377804278152</v>
      </c>
      <c r="B77" s="3">
        <f t="shared" si="2"/>
        <v>73.913944208839538</v>
      </c>
      <c r="C77" s="3">
        <f t="shared" si="3"/>
        <v>76.913944208839538</v>
      </c>
      <c r="D77" s="3">
        <f t="shared" si="4"/>
        <v>73.004240532525543</v>
      </c>
      <c r="E77" s="3">
        <f t="shared" si="5"/>
        <v>73.961953000870139</v>
      </c>
      <c r="F77" s="5">
        <v>73.400000000000006</v>
      </c>
    </row>
    <row r="78" spans="1:6" ht="16" thickBot="1">
      <c r="A78" s="4">
        <f t="shared" si="1"/>
        <v>0.81318764129615673</v>
      </c>
      <c r="B78" s="3">
        <f t="shared" si="2"/>
        <v>75.838216239638285</v>
      </c>
      <c r="C78" s="3">
        <f t="shared" si="3"/>
        <v>78.838216239638285</v>
      </c>
      <c r="D78" s="3">
        <f t="shared" si="4"/>
        <v>74.792087580728008</v>
      </c>
      <c r="E78" s="3">
        <f t="shared" si="5"/>
        <v>75.773254075812247</v>
      </c>
      <c r="F78" s="5">
        <v>75.2</v>
      </c>
    </row>
    <row r="79" spans="1:6" ht="16" thickBot="1">
      <c r="A79" s="4">
        <f t="shared" si="1"/>
        <v>0.7615384615384615</v>
      </c>
      <c r="B79" s="3">
        <f t="shared" si="2"/>
        <v>79.485965384615398</v>
      </c>
      <c r="C79" s="3">
        <f t="shared" si="3"/>
        <v>82.485965384615398</v>
      </c>
      <c r="D79" s="3">
        <f t="shared" si="4"/>
        <v>78.302268149498076</v>
      </c>
      <c r="E79" s="3">
        <f t="shared" si="5"/>
        <v>79.329483253160817</v>
      </c>
      <c r="F79" s="5">
        <v>77</v>
      </c>
    </row>
    <row r="80" spans="1:6" ht="16" thickBot="1">
      <c r="A80" s="4">
        <f t="shared" si="1"/>
        <v>0.73669411216405145</v>
      </c>
      <c r="B80" s="3">
        <f t="shared" si="2"/>
        <v>81.240609981357792</v>
      </c>
      <c r="C80" s="3">
        <f t="shared" si="3"/>
        <v>84.240609981357792</v>
      </c>
      <c r="D80" s="3">
        <f t="shared" si="4"/>
        <v>80.048952376935674</v>
      </c>
      <c r="E80" s="3">
        <f t="shared" si="5"/>
        <v>81.09908150929968</v>
      </c>
      <c r="F80" s="5">
        <v>78.8</v>
      </c>
    </row>
    <row r="81" spans="1:6" ht="16" thickBot="1">
      <c r="A81" s="4">
        <f t="shared" si="1"/>
        <v>0.71257644660498665</v>
      </c>
      <c r="B81" s="3">
        <f t="shared" si="2"/>
        <v>82.943932170299519</v>
      </c>
      <c r="C81" s="3">
        <f t="shared" si="3"/>
        <v>85.943932170299519</v>
      </c>
      <c r="D81" s="3">
        <f t="shared" si="4"/>
        <v>81.781809347573699</v>
      </c>
      <c r="E81" s="3">
        <f t="shared" si="5"/>
        <v>82.854671114570067</v>
      </c>
      <c r="F81" s="5">
        <v>80.599999999999994</v>
      </c>
    </row>
    <row r="82" spans="1:6" ht="16" thickBot="1">
      <c r="A82" s="4">
        <f t="shared" si="1"/>
        <v>0.68924050632911393</v>
      </c>
      <c r="B82" s="3">
        <f t="shared" si="2"/>
        <v>84.592044620253176</v>
      </c>
      <c r="C82" s="3">
        <f t="shared" si="3"/>
        <v>87.592044620253176</v>
      </c>
      <c r="D82" s="3">
        <f t="shared" si="4"/>
        <v>83.494198819660639</v>
      </c>
      <c r="E82" s="3">
        <f t="shared" si="5"/>
        <v>84.589524716632425</v>
      </c>
      <c r="F82" s="5">
        <v>82.4</v>
      </c>
    </row>
    <row r="83" spans="1:6" ht="16" thickBot="1">
      <c r="A83" s="4">
        <f t="shared" si="1"/>
        <v>0.66655201857777846</v>
      </c>
      <c r="B83" s="3">
        <f t="shared" si="2"/>
        <v>86.194430411935116</v>
      </c>
      <c r="C83" s="3">
        <f t="shared" si="3"/>
        <v>89.194430411935116</v>
      </c>
      <c r="D83" s="3">
        <f t="shared" si="4"/>
        <v>85.193448160426229</v>
      </c>
      <c r="E83" s="3">
        <f t="shared" si="5"/>
        <v>86.311065807419752</v>
      </c>
      <c r="F83" s="5">
        <v>84.2</v>
      </c>
    </row>
    <row r="84" spans="1:6" ht="16" thickBot="1">
      <c r="A84" s="4">
        <f t="shared" si="1"/>
        <v>0.64449183230063567</v>
      </c>
      <c r="B84" s="3">
        <f t="shared" si="2"/>
        <v>87.752442097851457</v>
      </c>
      <c r="C84" s="3">
        <f t="shared" si="3"/>
        <v>90.752442097851457</v>
      </c>
      <c r="D84" s="3">
        <f t="shared" si="4"/>
        <v>86.878794164472694</v>
      </c>
      <c r="E84" s="3">
        <f t="shared" si="5"/>
        <v>88.018521169357982</v>
      </c>
      <c r="F84" s="5">
        <v>87.8</v>
      </c>
    </row>
    <row r="85" spans="1:6" ht="16" thickBot="1">
      <c r="A85" s="4">
        <f t="shared" si="1"/>
        <v>0.60235675923125331</v>
      </c>
      <c r="B85" s="3">
        <f t="shared" si="2"/>
        <v>90.728252700913131</v>
      </c>
      <c r="C85" s="3">
        <f t="shared" si="3"/>
        <v>93.728252700913131</v>
      </c>
      <c r="D85" s="3">
        <f t="shared" si="4"/>
        <v>90.191025058009402</v>
      </c>
      <c r="E85" s="3">
        <f t="shared" si="5"/>
        <v>91.374203851470767</v>
      </c>
      <c r="F85" s="5">
        <v>89</v>
      </c>
    </row>
    <row r="86" spans="1:6" ht="16" thickBot="1">
      <c r="A86" s="4">
        <f t="shared" si="1"/>
        <v>0.58236253283811934</v>
      </c>
      <c r="B86" s="3">
        <f t="shared" si="2"/>
        <v>92.140354937041408</v>
      </c>
      <c r="C86" s="3">
        <f t="shared" si="3"/>
        <v>95.140354937041408</v>
      </c>
      <c r="D86" s="3">
        <f t="shared" si="4"/>
        <v>91.806655471650714</v>
      </c>
      <c r="E86" s="3">
        <f t="shared" si="5"/>
        <v>93.011029052977747</v>
      </c>
      <c r="F86" s="5">
        <v>91.4</v>
      </c>
    </row>
    <row r="87" spans="1:6" ht="16" thickBot="1">
      <c r="A87" s="4">
        <f t="shared" si="1"/>
        <v>0.56302344676580607</v>
      </c>
      <c r="B87" s="3">
        <f t="shared" si="2"/>
        <v>93.506187560441575</v>
      </c>
      <c r="C87" s="3">
        <f t="shared" si="3"/>
        <v>96.506187560441575</v>
      </c>
      <c r="D87" s="3">
        <f t="shared" si="4"/>
        <v>93.396876558879939</v>
      </c>
      <c r="E87" s="3">
        <f t="shared" si="5"/>
        <v>94.622111593617817</v>
      </c>
      <c r="F87" s="5">
        <v>93.2</v>
      </c>
    </row>
    <row r="88" spans="1:6" ht="16" thickBot="1">
      <c r="A88" s="4">
        <f t="shared" si="1"/>
        <v>0.54402872891264409</v>
      </c>
      <c r="B88" s="3">
        <f t="shared" si="2"/>
        <v>94.847699006180065</v>
      </c>
      <c r="C88" s="3">
        <f t="shared" si="3"/>
        <v>97.847699006180065</v>
      </c>
      <c r="D88" s="3">
        <f t="shared" si="4"/>
        <v>94.985591585373555</v>
      </c>
      <c r="E88" s="3">
        <f t="shared" si="5"/>
        <v>96.231668316133749</v>
      </c>
      <c r="F88" s="5">
        <v>95</v>
      </c>
    </row>
    <row r="89" spans="1:6" ht="16" thickBot="1">
      <c r="A89" s="4">
        <f t="shared" si="1"/>
        <v>0.52595830531271004</v>
      </c>
      <c r="B89" s="3">
        <f t="shared" si="2"/>
        <v>96.123931708137206</v>
      </c>
      <c r="C89" s="3">
        <f t="shared" si="3"/>
        <v>99.123931708137206</v>
      </c>
      <c r="D89" s="3">
        <f t="shared" si="4"/>
        <v>96.52207597210915</v>
      </c>
      <c r="E89" s="3">
        <f t="shared" si="5"/>
        <v>97.788309206708846</v>
      </c>
      <c r="F89" s="5">
        <v>96.8</v>
      </c>
    </row>
    <row r="90" spans="1:6" ht="16" thickBot="1">
      <c r="A90" s="4">
        <f t="shared" si="1"/>
        <v>0.50835800693680733</v>
      </c>
      <c r="B90" s="3">
        <f t="shared" si="2"/>
        <v>97.366961581084524</v>
      </c>
      <c r="C90" s="3">
        <f t="shared" si="3"/>
        <v>100.36696158108452</v>
      </c>
      <c r="D90" s="3">
        <f t="shared" si="4"/>
        <v>98.042476034417703</v>
      </c>
      <c r="E90" s="3">
        <f t="shared" si="5"/>
        <v>99.328654769250306</v>
      </c>
      <c r="F90" s="5">
        <v>98.6</v>
      </c>
    </row>
    <row r="91" spans="1:6" ht="16" thickBot="1">
      <c r="A91" s="4">
        <f t="shared" si="1"/>
        <v>0.49125031917610001</v>
      </c>
      <c r="B91" s="3">
        <f t="shared" si="2"/>
        <v>98.575200583028362</v>
      </c>
      <c r="C91" s="3">
        <f t="shared" si="3"/>
        <v>101.57520058302836</v>
      </c>
      <c r="D91" s="3">
        <f t="shared" si="4"/>
        <v>99.543271634060019</v>
      </c>
      <c r="E91" s="3">
        <f t="shared" si="5"/>
        <v>100.8491386862798</v>
      </c>
      <c r="F91" s="5">
        <v>100.4</v>
      </c>
    </row>
    <row r="92" spans="1:6" ht="16" thickBot="1">
      <c r="A92" s="4">
        <f t="shared" si="1"/>
        <v>0.47465753424657531</v>
      </c>
      <c r="B92" s="3">
        <f t="shared" si="2"/>
        <v>99.747074315068502</v>
      </c>
      <c r="C92" s="3">
        <f t="shared" si="3"/>
        <v>102.7470743150685</v>
      </c>
      <c r="D92" s="3">
        <f t="shared" si="4"/>
        <v>101.02084012612423</v>
      </c>
      <c r="E92" s="3">
        <f t="shared" si="5"/>
        <v>102.34609078890362</v>
      </c>
      <c r="F92" s="5">
        <v>102.2</v>
      </c>
    </row>
    <row r="93" spans="1:6" ht="16" thickBot="1">
      <c r="A93" s="4">
        <f t="shared" si="1"/>
        <v>0.45882185813050474</v>
      </c>
      <c r="B93" s="3">
        <f t="shared" si="2"/>
        <v>100.86547685860404</v>
      </c>
      <c r="C93" s="3">
        <f t="shared" si="3"/>
        <v>103.86547685860404</v>
      </c>
      <c r="D93" s="3">
        <f t="shared" si="4"/>
        <v>102.45143832051252</v>
      </c>
      <c r="E93" s="3">
        <f t="shared" si="5"/>
        <v>103.79545640992308</v>
      </c>
      <c r="F93" s="5">
        <v>104</v>
      </c>
    </row>
    <row r="94" spans="1:6">
      <c r="A94" s="4"/>
      <c r="B94" s="3"/>
      <c r="D94" s="3"/>
    </row>
    <row r="95" spans="1:6">
      <c r="C95" t="s">
        <v>12</v>
      </c>
    </row>
    <row r="96" spans="1:6">
      <c r="E96" t="s">
        <v>15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Scots Mile Productions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Mikkelsen</dc:creator>
  <cp:lastModifiedBy>Tim Mikkelsen</cp:lastModifiedBy>
  <dcterms:created xsi:type="dcterms:W3CDTF">2016-11-17T22:31:51Z</dcterms:created>
  <dcterms:modified xsi:type="dcterms:W3CDTF">2017-03-29T19:30:14Z</dcterms:modified>
</cp:coreProperties>
</file>